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esenkova\AppData\Local\Microsoft\Windows\Temporary Internet Files\Content.Outlook\COI0Q5LN\"/>
    </mc:Choice>
  </mc:AlternateContent>
  <bookViews>
    <workbookView xWindow="-15" yWindow="-15" windowWidth="28830" windowHeight="6330" activeTab="2"/>
  </bookViews>
  <sheets>
    <sheet name="Krycí list soupisu prací" sheetId="4" r:id="rId1"/>
    <sheet name="Rekapitulace soupisu prací" sheetId="3" r:id="rId2"/>
    <sheet name="Soupis prací" sheetId="2" r:id="rId3"/>
  </sheets>
  <definedNames>
    <definedName name="_xlnm.Print_Area" localSheetId="1">'Rekapitulace soupisu prací'!$A$1:$P$21</definedName>
    <definedName name="_xlnm.Print_Area" localSheetId="2">'Soupis prací'!$A$1:$I$48</definedName>
  </definedNames>
  <calcPr calcId="152511"/>
</workbook>
</file>

<file path=xl/calcChain.xml><?xml version="1.0" encoding="utf-8"?>
<calcChain xmlns="http://schemas.openxmlformats.org/spreadsheetml/2006/main">
  <c r="I33" i="2" l="1"/>
  <c r="I32" i="2" s="1"/>
  <c r="N18" i="3" s="1"/>
  <c r="I42" i="2"/>
  <c r="I44" i="2"/>
  <c r="I45" i="2"/>
  <c r="I46" i="2"/>
  <c r="I47" i="2"/>
  <c r="I43" i="2"/>
  <c r="I41" i="2"/>
  <c r="I38" i="2"/>
  <c r="I40" i="2" l="1"/>
  <c r="I37" i="2"/>
  <c r="I36" i="2"/>
  <c r="I35" i="2" s="1"/>
  <c r="I28" i="2"/>
  <c r="I27" i="2" s="1"/>
  <c r="N16" i="3" s="1"/>
  <c r="I22" i="2"/>
  <c r="I23" i="2"/>
  <c r="I24" i="2"/>
  <c r="I25" i="2"/>
  <c r="I21" i="2"/>
  <c r="I16" i="2"/>
  <c r="I17" i="2"/>
  <c r="I18" i="2"/>
  <c r="I15" i="2"/>
  <c r="N20" i="3" l="1"/>
  <c r="I30" i="2"/>
  <c r="I20" i="2"/>
  <c r="N15" i="3" s="1"/>
  <c r="I14" i="2"/>
  <c r="N14" i="3" s="1"/>
  <c r="N17" i="3" l="1"/>
  <c r="N19" i="3"/>
  <c r="I12" i="2"/>
  <c r="I11" i="2" l="1"/>
  <c r="N12" i="3" s="1"/>
  <c r="N13" i="3"/>
  <c r="N23" i="4" l="1"/>
  <c r="I25" i="4" s="1"/>
  <c r="N25" i="4" s="1"/>
  <c r="N26" i="4" s="1"/>
</calcChain>
</file>

<file path=xl/sharedStrings.xml><?xml version="1.0" encoding="utf-8"?>
<sst xmlns="http://schemas.openxmlformats.org/spreadsheetml/2006/main" count="165" uniqueCount="97">
  <si>
    <t>SOUPIS PRACÍ</t>
  </si>
  <si>
    <t>Stavba:</t>
  </si>
  <si>
    <t>Objekt:</t>
  </si>
  <si>
    <t>Místo:</t>
  </si>
  <si>
    <t>Zadavatel:</t>
  </si>
  <si>
    <t>Uchazeč:</t>
  </si>
  <si>
    <t>PČ</t>
  </si>
  <si>
    <t>Typ</t>
  </si>
  <si>
    <t>Kód</t>
  </si>
  <si>
    <t xml:space="preserve">Náklady soupisu celkem </t>
  </si>
  <si>
    <t>D</t>
  </si>
  <si>
    <t>K</t>
  </si>
  <si>
    <t>Zpracovatel:</t>
  </si>
  <si>
    <t>HSV</t>
  </si>
  <si>
    <t>PSV</t>
  </si>
  <si>
    <t>76701R</t>
  </si>
  <si>
    <t>76702R</t>
  </si>
  <si>
    <t>Práce a dodávky HSV</t>
  </si>
  <si>
    <t xml:space="preserve">Montáž pojizdných věží trubkových/dílcových š do 09 m dl do 3,2 m v do 8,6 m </t>
  </si>
  <si>
    <t xml:space="preserve">Příplatek k pojizdným věžím š do 0,9 m dl do 3,2 m v do 8,6 m za první a ZKD den použití </t>
  </si>
  <si>
    <t xml:space="preserve">Demontáž pojizdných věží trubkových/dílcových š do 0,9 m dl do 3,2 m v do 8,6 m </t>
  </si>
  <si>
    <t>Bourání příček ze skleněných tvárnic tl do 150 mm</t>
  </si>
  <si>
    <t>Přesun sutě</t>
  </si>
  <si>
    <t xml:space="preserve">Vnitrostaveništní doprava suti a vybouraných hmot pro budovy v do 15 m s omezením mechanizace </t>
  </si>
  <si>
    <t xml:space="preserve">Odvoz suti a vybouraných hmot na skládku nebo mezi skládku do 1 km se složením </t>
  </si>
  <si>
    <t>Příplatek k odvozu suti a vybouraných hmot na skládku ZKD  1 km přes 1 km</t>
  </si>
  <si>
    <t xml:space="preserve">Poplatek za uložení na skládce (skládkovné) stavebního odpadu směsného kód odpadu 170 904 </t>
  </si>
  <si>
    <t xml:space="preserve">Přesun hmot </t>
  </si>
  <si>
    <t xml:space="preserve">Přesun hmot pro budovy zděné v do 24 m </t>
  </si>
  <si>
    <t>Práce a dodávky PSV</t>
  </si>
  <si>
    <t xml:space="preserve">Konstrukce zámečnické </t>
  </si>
  <si>
    <t>Popis</t>
  </si>
  <si>
    <t>MJ</t>
  </si>
  <si>
    <t>Množství</t>
  </si>
  <si>
    <t>J. cena (CZK)</t>
  </si>
  <si>
    <t>Cena celkem (CZK)</t>
  </si>
  <si>
    <t>kus</t>
  </si>
  <si>
    <t>m2</t>
  </si>
  <si>
    <t>t</t>
  </si>
  <si>
    <t>kpl</t>
  </si>
  <si>
    <t>Datum:</t>
  </si>
  <si>
    <t>Náklady ze soupisu prací</t>
  </si>
  <si>
    <t xml:space="preserve">   HSV - Práce a dodávky HSV</t>
  </si>
  <si>
    <t xml:space="preserve">      9 - Ostatní konstrukce a práce, bourání </t>
  </si>
  <si>
    <t xml:space="preserve">      997 - Přesun sutě</t>
  </si>
  <si>
    <t xml:space="preserve">      998 - Přesun hmot</t>
  </si>
  <si>
    <t xml:space="preserve">   PSV - Práce a dodávky PSV</t>
  </si>
  <si>
    <t xml:space="preserve">      767 - Konstrukce zámečnické</t>
  </si>
  <si>
    <t>Kód dílu - Popis</t>
  </si>
  <si>
    <t>REKAPITULACE ČLENĚNÍ SOUPISU PRACÍ</t>
  </si>
  <si>
    <t>Cena bez DPH</t>
  </si>
  <si>
    <t>DPH</t>
  </si>
  <si>
    <t>základní</t>
  </si>
  <si>
    <t>Cena s DPH</t>
  </si>
  <si>
    <t>Výše daně</t>
  </si>
  <si>
    <t>Sazba daně</t>
  </si>
  <si>
    <t>v CZK</t>
  </si>
  <si>
    <t>Základ daně</t>
  </si>
  <si>
    <t>KRYCÍ LIST SOUPISU PRACÍ</t>
  </si>
  <si>
    <t>KSO:</t>
  </si>
  <si>
    <t>Poznámka:</t>
  </si>
  <si>
    <t>CC-CZ</t>
  </si>
  <si>
    <t>IČ:</t>
  </si>
  <si>
    <t>DIČ:</t>
  </si>
  <si>
    <t>Výměna výplně prosklené plochy severní obvodové stěny obj. č. 306 (hangár H53) situovaného v areálu LOM PRAHA s.p. na letišti Praha – Kbely</t>
  </si>
  <si>
    <t>LOM PRAHA s.p., Tiskařská 270/8, Malešice, 108 00 Praha 10</t>
  </si>
  <si>
    <t>00000515</t>
  </si>
  <si>
    <t xml:space="preserve"> - - -</t>
  </si>
  <si>
    <t>CZ00000515</t>
  </si>
  <si>
    <t>LOM PRAHA s.p., Mladoboleslavská 1093, Kbely, 197 00 Praha 19</t>
  </si>
  <si>
    <t>76703R</t>
  </si>
  <si>
    <t>ks</t>
  </si>
  <si>
    <t xml:space="preserve">Pronájem kontejneru </t>
  </si>
  <si>
    <t>Nátěry</t>
  </si>
  <si>
    <t>78301R</t>
  </si>
  <si>
    <t>Základní jednonásobný syntetický nátěr ocelové rámové konstrukce pro uchycení zasklívacích profilů</t>
  </si>
  <si>
    <t>78302R</t>
  </si>
  <si>
    <t>Ometení stávajících ponechávaných zámečnických konstrukcí pásového okna</t>
  </si>
  <si>
    <t>Odstranění stávajících nátěrů z ponechávaných zámečnických konstrukcí pásového okna</t>
  </si>
  <si>
    <t>Odrezení a odmaštění ponechávaných zámečnických konstrukcí pásového okna</t>
  </si>
  <si>
    <t>Základní jednonásobný syntetický nátěr stávajících ponechávaných zámečnických konstrukcí pásového okna</t>
  </si>
  <si>
    <t>Krycí jednonásobný syntetický standardní nátěr ocelové rámové konstrukce pro uchycení zasklívacích profilů /RAL 5012 světle modrá, RAL 7035 světle šedá/</t>
  </si>
  <si>
    <t>78304R</t>
  </si>
  <si>
    <t>78306R</t>
  </si>
  <si>
    <t>Silnoproud</t>
  </si>
  <si>
    <t>74001R</t>
  </si>
  <si>
    <t>D+M elektroinstalace pro napájení a ovládání kyvného větracího okna s elektrickým řetězovým pohonem</t>
  </si>
  <si>
    <t>Ostatní konstrukce a práce, bourání</t>
  </si>
  <si>
    <t>78305R</t>
  </si>
  <si>
    <t>78307R</t>
  </si>
  <si>
    <t>78303R</t>
  </si>
  <si>
    <t>Výroba ocelové rámové konstrukce pro uchycení zasklívacích profilů /včetně okapniček/</t>
  </si>
  <si>
    <t xml:space="preserve">      740 - Silnoproud</t>
  </si>
  <si>
    <t xml:space="preserve">      783 - Nátěry</t>
  </si>
  <si>
    <t>Krycí jednonásobný syntetický nátěr stávajících ponechávaných zámečnických konstrukcí pásového okna /RAL 5012 světle modrá, RAL 7035 světle šedá/</t>
  </si>
  <si>
    <r>
      <t>D+M čirých polykarbonátových panelů - kompletní systémové provedení
/U</t>
    </r>
    <r>
      <rPr>
        <vertAlign val="subscript"/>
        <sz val="8"/>
        <color theme="1"/>
        <rFont val="Calibri"/>
        <family val="2"/>
        <charset val="238"/>
        <scheme val="minor"/>
      </rPr>
      <t>max</t>
    </r>
    <r>
      <rPr>
        <sz val="8"/>
        <color theme="1"/>
        <rFont val="Calibri"/>
        <family val="2"/>
        <charset val="238"/>
        <scheme val="minor"/>
      </rPr>
      <t>=1,15 W/m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.°C; propustnost světla minimálně 65 %, UV ochrana alespoň z vnější strany/ </t>
    </r>
  </si>
  <si>
    <r>
      <t>D+M kyvného větracího okna o rozměrech 1 x 1 m s panty uprostřed ve vodorovné poloze z hliníkových profilů v barvě světle modré /RAL 5012/ s elektrickým řetězovým pohonem - komplení systémové provedení; výplň oken z čirých polykarbonátových desek /U</t>
    </r>
    <r>
      <rPr>
        <vertAlign val="subscript"/>
        <sz val="8"/>
        <color theme="1"/>
        <rFont val="Calibri"/>
        <family val="2"/>
        <charset val="238"/>
        <scheme val="minor"/>
      </rPr>
      <t>max</t>
    </r>
    <r>
      <rPr>
        <sz val="8"/>
        <color theme="1"/>
        <rFont val="Calibri"/>
        <family val="2"/>
        <charset val="238"/>
        <scheme val="minor"/>
      </rPr>
      <t>=1,15 W/m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.°C; propustnost světla minimálně 65 %, UV ochrana alespoň z vnější strany/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</si>
</sst>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/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4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/>
    <xf numFmtId="49" fontId="2" fillId="0" borderId="0" xfId="0" applyNumberFormat="1" applyFont="1" applyAlignment="1">
      <alignment horizontal="left" vertical="center"/>
    </xf>
    <xf numFmtId="0" fontId="5" fillId="0" borderId="2" xfId="0" applyFont="1" applyBorder="1"/>
    <xf numFmtId="0" fontId="1" fillId="0" borderId="2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4" fontId="0" fillId="0" borderId="0" xfId="0" applyNumberForma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4" fillId="0" borderId="1" xfId="0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workbookViewId="0"/>
  </sheetViews>
  <sheetFormatPr defaultRowHeight="15" x14ac:dyDescent="0.25"/>
  <cols>
    <col min="1" max="1" width="1.42578125" customWidth="1"/>
    <col min="2" max="2" width="3.85546875" customWidth="1"/>
    <col min="3" max="4" width="10" customWidth="1"/>
    <col min="5" max="5" width="11.140625" customWidth="1"/>
    <col min="6" max="8" width="10" customWidth="1"/>
    <col min="13" max="13" width="10.7109375" customWidth="1"/>
    <col min="16" max="16" width="1.42578125" customWidth="1"/>
  </cols>
  <sheetData>
    <row r="1" spans="2:15" ht="21" x14ac:dyDescent="0.25">
      <c r="B1" s="63" t="s">
        <v>58</v>
      </c>
      <c r="C1" s="63"/>
      <c r="D1" s="63"/>
      <c r="E1" s="63"/>
    </row>
    <row r="2" spans="2:15" x14ac:dyDescent="0.25">
      <c r="B2" s="64" t="s">
        <v>1</v>
      </c>
      <c r="C2" s="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1"/>
      <c r="C3" s="13" t="s">
        <v>64</v>
      </c>
      <c r="D3" s="12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x14ac:dyDescent="0.25">
      <c r="B4" s="64" t="s">
        <v>2</v>
      </c>
      <c r="C4" s="6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x14ac:dyDescent="0.25">
      <c r="B5" s="1"/>
      <c r="C5" s="65" t="s">
        <v>67</v>
      </c>
      <c r="D5" s="65"/>
      <c r="E5" s="65"/>
      <c r="F5" s="65"/>
      <c r="G5" s="65"/>
      <c r="H5" s="1"/>
      <c r="I5" s="1"/>
      <c r="J5" s="1"/>
      <c r="K5" s="1"/>
      <c r="L5" s="1"/>
      <c r="M5" s="1"/>
      <c r="N5" s="1"/>
      <c r="O5" s="1"/>
    </row>
    <row r="6" spans="2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x14ac:dyDescent="0.25">
      <c r="B7" s="64" t="s">
        <v>59</v>
      </c>
      <c r="C7" s="64"/>
      <c r="D7" s="64"/>
      <c r="E7" s="64"/>
      <c r="F7" s="64"/>
      <c r="G7" s="64"/>
      <c r="H7" s="64"/>
      <c r="I7" s="64"/>
      <c r="J7" s="64"/>
      <c r="K7" s="1"/>
      <c r="L7" s="16" t="s">
        <v>61</v>
      </c>
      <c r="M7" s="1"/>
      <c r="N7" s="64"/>
      <c r="O7" s="64"/>
    </row>
    <row r="8" spans="2:15" x14ac:dyDescent="0.25">
      <c r="B8" s="64" t="s">
        <v>3</v>
      </c>
      <c r="C8" s="64"/>
      <c r="D8" s="64"/>
      <c r="E8" s="64"/>
      <c r="F8" s="64"/>
      <c r="G8" s="64"/>
      <c r="H8" s="64"/>
      <c r="I8" s="64"/>
      <c r="J8" s="64"/>
      <c r="K8" s="1"/>
      <c r="L8" s="16" t="s">
        <v>40</v>
      </c>
      <c r="M8" s="21">
        <v>43487</v>
      </c>
      <c r="N8" s="64"/>
      <c r="O8" s="64"/>
    </row>
    <row r="9" spans="2:15" x14ac:dyDescent="0.25">
      <c r="B9" s="1"/>
      <c r="C9" s="64" t="s">
        <v>69</v>
      </c>
      <c r="D9" s="64"/>
      <c r="E9" s="64"/>
      <c r="F9" s="64"/>
      <c r="G9" s="64"/>
      <c r="H9" s="64"/>
      <c r="I9" s="64"/>
      <c r="J9" s="64"/>
      <c r="K9" s="1"/>
      <c r="L9" s="16"/>
      <c r="M9" s="1"/>
      <c r="N9" s="16"/>
      <c r="O9" s="16"/>
    </row>
    <row r="10" spans="2:15" x14ac:dyDescent="0.25">
      <c r="B10" s="64" t="s">
        <v>4</v>
      </c>
      <c r="C10" s="64"/>
      <c r="D10" s="1"/>
      <c r="E10" s="1"/>
      <c r="F10" s="1"/>
      <c r="G10" s="1"/>
      <c r="H10" s="1"/>
      <c r="I10" s="1"/>
      <c r="J10" s="1"/>
      <c r="K10" s="1"/>
      <c r="L10" s="16" t="s">
        <v>62</v>
      </c>
      <c r="M10" s="18" t="s">
        <v>66</v>
      </c>
      <c r="N10" s="64"/>
      <c r="O10" s="64"/>
    </row>
    <row r="11" spans="2:15" x14ac:dyDescent="0.25">
      <c r="B11" s="1"/>
      <c r="C11" s="64" t="s">
        <v>65</v>
      </c>
      <c r="D11" s="64"/>
      <c r="E11" s="64"/>
      <c r="F11" s="64"/>
      <c r="G11" s="64"/>
      <c r="H11" s="64"/>
      <c r="I11" s="64"/>
      <c r="J11" s="64"/>
      <c r="K11" s="1"/>
      <c r="L11" s="16" t="s">
        <v>63</v>
      </c>
      <c r="M11" s="16" t="s">
        <v>68</v>
      </c>
      <c r="N11" s="64"/>
      <c r="O11" s="64"/>
    </row>
    <row r="12" spans="2:1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6"/>
      <c r="M12" s="1"/>
      <c r="N12" s="16"/>
      <c r="O12" s="16"/>
    </row>
    <row r="13" spans="2:15" x14ac:dyDescent="0.25">
      <c r="B13" s="64" t="s">
        <v>5</v>
      </c>
      <c r="C13" s="64"/>
      <c r="D13" s="1"/>
      <c r="E13" s="1"/>
      <c r="F13" s="1"/>
      <c r="G13" s="1"/>
      <c r="H13" s="1"/>
      <c r="I13" s="1"/>
      <c r="J13" s="1"/>
      <c r="K13" s="1"/>
      <c r="L13" s="16" t="s">
        <v>62</v>
      </c>
      <c r="M13" s="55"/>
      <c r="N13" s="64"/>
      <c r="O13" s="64"/>
    </row>
    <row r="14" spans="2:15" x14ac:dyDescent="0.25">
      <c r="B14" s="1"/>
      <c r="C14" s="67"/>
      <c r="D14" s="67"/>
      <c r="E14" s="67"/>
      <c r="F14" s="67"/>
      <c r="G14" s="67"/>
      <c r="H14" s="67"/>
      <c r="I14" s="67"/>
      <c r="J14" s="67"/>
      <c r="K14" s="1"/>
      <c r="L14" s="16" t="s">
        <v>63</v>
      </c>
      <c r="M14" s="55"/>
      <c r="N14" s="64"/>
      <c r="O14" s="64"/>
    </row>
    <row r="15" spans="2:15" x14ac:dyDescent="0.25">
      <c r="B15" s="1"/>
      <c r="C15" s="16"/>
      <c r="D15" s="16"/>
      <c r="E15" s="1"/>
      <c r="F15" s="1"/>
      <c r="G15" s="1"/>
      <c r="H15" s="1"/>
      <c r="I15" s="1"/>
      <c r="J15" s="1"/>
      <c r="K15" s="1"/>
      <c r="L15" s="16"/>
      <c r="M15" s="1"/>
      <c r="N15" s="16"/>
      <c r="O15" s="16"/>
    </row>
    <row r="16" spans="2:15" x14ac:dyDescent="0.25">
      <c r="B16" s="64" t="s">
        <v>12</v>
      </c>
      <c r="C16" s="64"/>
      <c r="D16" s="16"/>
      <c r="E16" s="1"/>
      <c r="F16" s="1"/>
      <c r="G16" s="1"/>
      <c r="H16" s="1"/>
      <c r="I16" s="1"/>
      <c r="J16" s="1"/>
      <c r="K16" s="1"/>
      <c r="L16" s="16"/>
      <c r="M16" s="56"/>
      <c r="N16" s="64"/>
      <c r="O16" s="64"/>
    </row>
    <row r="17" spans="2:20" x14ac:dyDescent="0.25">
      <c r="B17" s="1"/>
      <c r="C17" s="67"/>
      <c r="D17" s="67"/>
      <c r="E17" s="67"/>
      <c r="F17" s="67"/>
      <c r="G17" s="67"/>
      <c r="H17" s="67"/>
      <c r="I17" s="67"/>
      <c r="J17" s="67"/>
      <c r="K17" s="1"/>
      <c r="L17" s="16"/>
      <c r="M17" s="56"/>
      <c r="N17" s="64"/>
      <c r="O17" s="64"/>
    </row>
    <row r="18" spans="2:20" x14ac:dyDescent="0.25">
      <c r="B18" s="1"/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20" x14ac:dyDescent="0.25">
      <c r="B19" s="64" t="s">
        <v>60</v>
      </c>
      <c r="C19" s="64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20" x14ac:dyDescent="0.25">
      <c r="B20" s="1"/>
      <c r="C20" s="57"/>
      <c r="D20" s="57"/>
      <c r="E20" s="57"/>
      <c r="F20" s="57"/>
      <c r="G20" s="57"/>
      <c r="H20" s="57"/>
      <c r="I20" s="57"/>
      <c r="J20" s="57"/>
      <c r="K20" s="12"/>
      <c r="L20" s="1"/>
      <c r="M20" s="1"/>
      <c r="N20" s="1"/>
      <c r="O20" s="1"/>
    </row>
    <row r="21" spans="2:20" x14ac:dyDescent="0.25">
      <c r="B21" s="1"/>
      <c r="C21" s="57"/>
      <c r="D21" s="57"/>
      <c r="E21" s="57"/>
      <c r="F21" s="57"/>
      <c r="G21" s="57"/>
      <c r="H21" s="57"/>
      <c r="I21" s="57"/>
      <c r="J21" s="57"/>
      <c r="K21" s="12"/>
      <c r="L21" s="1"/>
      <c r="M21" s="1"/>
      <c r="N21" s="1"/>
      <c r="O21" s="1"/>
    </row>
    <row r="22" spans="2:20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20" ht="25.5" customHeight="1" x14ac:dyDescent="0.25">
      <c r="B23" s="58" t="s">
        <v>50</v>
      </c>
      <c r="C23" s="58"/>
      <c r="D23" s="11"/>
      <c r="E23" s="11"/>
      <c r="F23" s="11"/>
      <c r="G23" s="11"/>
      <c r="H23" s="11"/>
      <c r="I23" s="4"/>
      <c r="J23" s="4"/>
      <c r="K23" s="62" t="s">
        <v>56</v>
      </c>
      <c r="L23" s="62"/>
      <c r="M23" s="4"/>
      <c r="N23" s="66">
        <f>'Rekapitulace soupisu prací'!N12:O12</f>
        <v>0</v>
      </c>
      <c r="O23" s="66"/>
    </row>
    <row r="24" spans="2:20" ht="20.25" customHeight="1" x14ac:dyDescent="0.25">
      <c r="B24" s="5"/>
      <c r="C24" s="5"/>
      <c r="D24" s="5"/>
      <c r="E24" s="5"/>
      <c r="F24" s="5"/>
      <c r="G24" s="5"/>
      <c r="H24" s="5"/>
      <c r="I24" s="59" t="s">
        <v>57</v>
      </c>
      <c r="J24" s="59"/>
      <c r="L24" s="59" t="s">
        <v>55</v>
      </c>
      <c r="M24" s="59"/>
      <c r="N24" s="59" t="s">
        <v>54</v>
      </c>
      <c r="O24" s="59"/>
      <c r="P24" s="6"/>
      <c r="R24" s="6"/>
      <c r="S24" s="6"/>
      <c r="T24" s="7"/>
    </row>
    <row r="25" spans="2:20" x14ac:dyDescent="0.25">
      <c r="B25" s="16" t="s">
        <v>51</v>
      </c>
      <c r="C25" s="16" t="s">
        <v>52</v>
      </c>
      <c r="D25" s="5"/>
      <c r="E25" s="5"/>
      <c r="F25" s="5"/>
      <c r="G25" s="5"/>
      <c r="H25" s="5"/>
      <c r="I25" s="60">
        <f>N23</f>
        <v>0</v>
      </c>
      <c r="J25" s="60"/>
      <c r="L25" s="61">
        <v>0.21</v>
      </c>
      <c r="M25" s="61"/>
      <c r="N25" s="60">
        <f>I25*L25</f>
        <v>0</v>
      </c>
      <c r="O25" s="60"/>
      <c r="P25" s="6"/>
      <c r="R25" s="6"/>
      <c r="S25" s="6"/>
      <c r="T25" s="7"/>
    </row>
    <row r="26" spans="2:20" ht="25.5" customHeight="1" x14ac:dyDescent="0.25">
      <c r="B26" s="58" t="s">
        <v>53</v>
      </c>
      <c r="C26" s="58"/>
      <c r="D26" s="11"/>
      <c r="E26" s="11"/>
      <c r="F26" s="11"/>
      <c r="G26" s="11"/>
      <c r="H26" s="11"/>
      <c r="I26" s="19"/>
      <c r="J26" s="20"/>
      <c r="K26" s="62" t="s">
        <v>56</v>
      </c>
      <c r="L26" s="62"/>
      <c r="M26" s="19"/>
      <c r="N26" s="66">
        <f>N25+N23</f>
        <v>0</v>
      </c>
      <c r="O26" s="66"/>
      <c r="P26" s="8"/>
      <c r="Q26" s="9"/>
    </row>
  </sheetData>
  <sheetProtection password="D840" sheet="1" objects="1" scenarios="1"/>
  <mergeCells count="37">
    <mergeCell ref="C11:J11"/>
    <mergeCell ref="C14:J14"/>
    <mergeCell ref="C17:J17"/>
    <mergeCell ref="N7:O7"/>
    <mergeCell ref="N8:O8"/>
    <mergeCell ref="N10:O10"/>
    <mergeCell ref="N11:O11"/>
    <mergeCell ref="N13:O13"/>
    <mergeCell ref="N26:O26"/>
    <mergeCell ref="K26:L26"/>
    <mergeCell ref="N24:O24"/>
    <mergeCell ref="N16:O16"/>
    <mergeCell ref="N17:O17"/>
    <mergeCell ref="B1:E1"/>
    <mergeCell ref="B2:C2"/>
    <mergeCell ref="B4:C4"/>
    <mergeCell ref="C5:G5"/>
    <mergeCell ref="N25:O25"/>
    <mergeCell ref="N14:O14"/>
    <mergeCell ref="B16:C16"/>
    <mergeCell ref="B19:C19"/>
    <mergeCell ref="B7:C7"/>
    <mergeCell ref="B8:C8"/>
    <mergeCell ref="B10:C10"/>
    <mergeCell ref="B13:C13"/>
    <mergeCell ref="C9:J9"/>
    <mergeCell ref="D8:J8"/>
    <mergeCell ref="D7:J7"/>
    <mergeCell ref="N23:O23"/>
    <mergeCell ref="C20:J21"/>
    <mergeCell ref="B23:C23"/>
    <mergeCell ref="B26:C26"/>
    <mergeCell ref="I24:J24"/>
    <mergeCell ref="L24:M24"/>
    <mergeCell ref="I25:J25"/>
    <mergeCell ref="L25:M25"/>
    <mergeCell ref="K23:L23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  <ignoredErrors>
    <ignoredError sqref="M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/>
  </sheetViews>
  <sheetFormatPr defaultRowHeight="15" x14ac:dyDescent="0.25"/>
  <cols>
    <col min="1" max="1" width="1.42578125" customWidth="1"/>
    <col min="2" max="2" width="9.140625" customWidth="1"/>
    <col min="12" max="12" width="10.140625" customWidth="1"/>
    <col min="13" max="13" width="10" customWidth="1"/>
    <col min="14" max="14" width="9.140625" customWidth="1"/>
    <col min="16" max="16" width="1.42578125" customWidth="1"/>
  </cols>
  <sheetData>
    <row r="1" spans="2:15" ht="21" customHeight="1" x14ac:dyDescent="0.25">
      <c r="B1" s="63" t="s">
        <v>49</v>
      </c>
      <c r="C1" s="63"/>
      <c r="D1" s="63"/>
      <c r="E1" s="63"/>
      <c r="F1" s="63"/>
      <c r="G1" s="63"/>
    </row>
    <row r="2" spans="2:15" ht="15" customHeight="1" x14ac:dyDescent="0.25">
      <c r="B2" s="16" t="s">
        <v>1</v>
      </c>
    </row>
    <row r="3" spans="2:15" ht="15" customHeight="1" x14ac:dyDescent="0.25">
      <c r="C3" s="13" t="s">
        <v>64</v>
      </c>
      <c r="D3" s="3"/>
    </row>
    <row r="4" spans="2:15" ht="15" customHeight="1" x14ac:dyDescent="0.25">
      <c r="B4" s="16" t="s">
        <v>2</v>
      </c>
      <c r="C4" s="1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5" customHeight="1" x14ac:dyDescent="0.25">
      <c r="B5" s="1"/>
      <c r="C5" s="64" t="s">
        <v>67</v>
      </c>
      <c r="D5" s="64"/>
      <c r="E5" s="64"/>
      <c r="F5" s="64"/>
      <c r="G5" s="64"/>
      <c r="H5" s="64"/>
      <c r="I5" s="1"/>
      <c r="J5" s="1"/>
      <c r="K5" s="1"/>
      <c r="L5" s="1"/>
      <c r="M5" s="1"/>
      <c r="N5" s="1"/>
      <c r="O5" s="1"/>
    </row>
    <row r="6" spans="2:15" ht="15" customHeight="1" x14ac:dyDescent="0.25">
      <c r="B6" s="16" t="s">
        <v>3</v>
      </c>
      <c r="C6" s="64" t="s">
        <v>69</v>
      </c>
      <c r="D6" s="64"/>
      <c r="E6" s="64"/>
      <c r="F6" s="64"/>
      <c r="G6" s="64"/>
      <c r="H6" s="64"/>
      <c r="I6" s="64"/>
      <c r="J6" s="64"/>
      <c r="K6" s="1"/>
      <c r="L6" s="16" t="s">
        <v>40</v>
      </c>
      <c r="M6" s="21">
        <v>43486</v>
      </c>
      <c r="N6" s="64"/>
      <c r="O6" s="64"/>
    </row>
    <row r="7" spans="2:15" ht="15" customHeight="1" x14ac:dyDescent="0.25">
      <c r="B7" s="16" t="s">
        <v>4</v>
      </c>
      <c r="C7" s="64" t="s">
        <v>65</v>
      </c>
      <c r="D7" s="64"/>
      <c r="E7" s="64"/>
      <c r="F7" s="64"/>
      <c r="G7" s="64"/>
      <c r="H7" s="64"/>
      <c r="I7" s="64"/>
      <c r="J7" s="64"/>
      <c r="K7" s="1"/>
      <c r="L7" s="16"/>
      <c r="M7" s="12"/>
      <c r="N7" s="64"/>
      <c r="O7" s="64"/>
    </row>
    <row r="8" spans="2:15" ht="15" customHeight="1" x14ac:dyDescent="0.25">
      <c r="B8" s="16" t="s">
        <v>5</v>
      </c>
      <c r="C8" s="67"/>
      <c r="D8" s="67"/>
      <c r="E8" s="67"/>
      <c r="F8" s="67"/>
      <c r="G8" s="67"/>
      <c r="H8" s="67"/>
      <c r="I8" s="67"/>
      <c r="J8" s="67"/>
      <c r="K8" s="1"/>
      <c r="L8" s="16" t="s">
        <v>12</v>
      </c>
      <c r="M8" s="22"/>
      <c r="N8" s="64"/>
      <c r="O8" s="64"/>
    </row>
    <row r="9" spans="2:15" ht="1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15" customHeight="1" x14ac:dyDescent="0.25">
      <c r="B10" s="64" t="s">
        <v>48</v>
      </c>
      <c r="C10" s="64"/>
      <c r="D10" s="1"/>
      <c r="E10" s="1"/>
      <c r="F10" s="1"/>
      <c r="G10" s="1"/>
      <c r="H10" s="1"/>
      <c r="I10" s="1"/>
      <c r="J10" s="1"/>
      <c r="K10" s="1"/>
      <c r="L10" s="1"/>
      <c r="M10" s="1"/>
      <c r="N10" s="59" t="s">
        <v>35</v>
      </c>
      <c r="O10" s="59"/>
    </row>
    <row r="11" spans="2:15" ht="1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ht="25.5" customHeight="1" x14ac:dyDescent="0.25">
      <c r="B12" s="73" t="s">
        <v>41</v>
      </c>
      <c r="C12" s="73"/>
      <c r="D12" s="73"/>
      <c r="E12" s="73"/>
      <c r="F12" s="14"/>
      <c r="G12" s="14"/>
      <c r="H12" s="14"/>
      <c r="I12" s="14"/>
      <c r="J12" s="14"/>
      <c r="K12" s="14"/>
      <c r="L12" s="14"/>
      <c r="M12" s="14"/>
      <c r="N12" s="70">
        <f>'Soupis prací'!I11</f>
        <v>0</v>
      </c>
      <c r="O12" s="70"/>
    </row>
    <row r="13" spans="2:15" ht="25.5" customHeight="1" x14ac:dyDescent="0.25">
      <c r="B13" s="74" t="s">
        <v>42</v>
      </c>
      <c r="C13" s="74"/>
      <c r="D13" s="74"/>
      <c r="E13" s="74"/>
      <c r="F13" s="15"/>
      <c r="G13" s="15"/>
      <c r="H13" s="15"/>
      <c r="I13" s="15"/>
      <c r="J13" s="15"/>
      <c r="K13" s="15"/>
      <c r="L13" s="15"/>
      <c r="M13" s="15"/>
      <c r="N13" s="71">
        <f>'Soupis prací'!I12</f>
        <v>0</v>
      </c>
      <c r="O13" s="71"/>
    </row>
    <row r="14" spans="2:15" ht="20.25" customHeight="1" x14ac:dyDescent="0.25">
      <c r="B14" s="68" t="s">
        <v>43</v>
      </c>
      <c r="C14" s="68"/>
      <c r="D14" s="68"/>
      <c r="E14" s="68"/>
      <c r="F14" s="4"/>
      <c r="G14" s="4"/>
      <c r="H14" s="4"/>
      <c r="I14" s="4"/>
      <c r="J14" s="4"/>
      <c r="K14" s="4"/>
      <c r="L14" s="4"/>
      <c r="M14" s="4"/>
      <c r="N14" s="69">
        <f>'Soupis prací'!I14</f>
        <v>0</v>
      </c>
      <c r="O14" s="69"/>
    </row>
    <row r="15" spans="2:15" ht="20.25" customHeight="1" x14ac:dyDescent="0.25">
      <c r="B15" s="68" t="s">
        <v>44</v>
      </c>
      <c r="C15" s="68"/>
      <c r="D15" s="68"/>
      <c r="E15" s="68"/>
      <c r="F15" s="4"/>
      <c r="G15" s="4"/>
      <c r="H15" s="4"/>
      <c r="I15" s="4"/>
      <c r="J15" s="4"/>
      <c r="K15" s="4"/>
      <c r="L15" s="4"/>
      <c r="M15" s="4"/>
      <c r="N15" s="69">
        <f>'Soupis prací'!I20</f>
        <v>0</v>
      </c>
      <c r="O15" s="69"/>
    </row>
    <row r="16" spans="2:15" ht="20.25" customHeight="1" x14ac:dyDescent="0.25">
      <c r="B16" s="68" t="s">
        <v>45</v>
      </c>
      <c r="C16" s="68"/>
      <c r="D16" s="68"/>
      <c r="E16" s="68"/>
      <c r="F16" s="4"/>
      <c r="G16" s="4"/>
      <c r="H16" s="4"/>
      <c r="I16" s="4"/>
      <c r="J16" s="4"/>
      <c r="K16" s="4"/>
      <c r="L16" s="4"/>
      <c r="M16" s="4"/>
      <c r="N16" s="69">
        <f>'Soupis prací'!I27</f>
        <v>0</v>
      </c>
      <c r="O16" s="69"/>
    </row>
    <row r="17" spans="2:15" ht="25.5" customHeight="1" x14ac:dyDescent="0.25">
      <c r="B17" s="75" t="s">
        <v>46</v>
      </c>
      <c r="C17" s="75"/>
      <c r="D17" s="75"/>
      <c r="E17" s="75"/>
      <c r="F17" s="4"/>
      <c r="G17" s="4"/>
      <c r="H17" s="4"/>
      <c r="I17" s="4"/>
      <c r="J17" s="4"/>
      <c r="K17" s="4"/>
      <c r="L17" s="4"/>
      <c r="M17" s="4"/>
      <c r="N17" s="72">
        <f>'Soupis prací'!I30</f>
        <v>0</v>
      </c>
      <c r="O17" s="72"/>
    </row>
    <row r="18" spans="2:15" ht="20.25" customHeight="1" x14ac:dyDescent="0.25">
      <c r="B18" s="68" t="s">
        <v>92</v>
      </c>
      <c r="C18" s="68"/>
      <c r="D18" s="68"/>
      <c r="E18" s="68"/>
      <c r="F18" s="4"/>
      <c r="G18" s="4"/>
      <c r="H18" s="4"/>
      <c r="I18" s="4"/>
      <c r="J18" s="4"/>
      <c r="K18" s="4"/>
      <c r="L18" s="4"/>
      <c r="M18" s="4"/>
      <c r="N18" s="69">
        <f>'Soupis prací'!I32</f>
        <v>0</v>
      </c>
      <c r="O18" s="69"/>
    </row>
    <row r="19" spans="2:15" ht="20.25" customHeight="1" x14ac:dyDescent="0.25">
      <c r="B19" s="68" t="s">
        <v>47</v>
      </c>
      <c r="C19" s="68"/>
      <c r="D19" s="68"/>
      <c r="E19" s="68"/>
      <c r="F19" s="4"/>
      <c r="G19" s="4"/>
      <c r="H19" s="4"/>
      <c r="I19" s="4"/>
      <c r="J19" s="4"/>
      <c r="K19" s="4"/>
      <c r="L19" s="4"/>
      <c r="M19" s="4"/>
      <c r="N19" s="69">
        <f>'Soupis prací'!I35</f>
        <v>0</v>
      </c>
      <c r="O19" s="69"/>
    </row>
    <row r="20" spans="2:15" ht="20.25" customHeight="1" x14ac:dyDescent="0.25">
      <c r="B20" s="68" t="s">
        <v>93</v>
      </c>
      <c r="C20" s="68"/>
      <c r="D20" s="68"/>
      <c r="E20" s="68"/>
      <c r="F20" s="4"/>
      <c r="G20" s="4"/>
      <c r="H20" s="4"/>
      <c r="I20" s="4"/>
      <c r="J20" s="4"/>
      <c r="K20" s="4"/>
      <c r="L20" s="4"/>
      <c r="M20" s="4"/>
      <c r="N20" s="69">
        <f>'Soupis prací'!I40</f>
        <v>0</v>
      </c>
      <c r="O20" s="69"/>
    </row>
  </sheetData>
  <sheetProtection password="D840" sheet="1" objects="1" scenarios="1"/>
  <mergeCells count="28">
    <mergeCell ref="B15:E15"/>
    <mergeCell ref="B16:E16"/>
    <mergeCell ref="B17:E17"/>
    <mergeCell ref="B18:E18"/>
    <mergeCell ref="N18:O18"/>
    <mergeCell ref="B1:G1"/>
    <mergeCell ref="C5:H5"/>
    <mergeCell ref="N6:O6"/>
    <mergeCell ref="N7:O7"/>
    <mergeCell ref="N8:O8"/>
    <mergeCell ref="C6:J6"/>
    <mergeCell ref="C7:J7"/>
    <mergeCell ref="B20:E20"/>
    <mergeCell ref="N20:O20"/>
    <mergeCell ref="C8:J8"/>
    <mergeCell ref="B10:C10"/>
    <mergeCell ref="N10:O10"/>
    <mergeCell ref="B19:E19"/>
    <mergeCell ref="N12:O12"/>
    <mergeCell ref="N13:O13"/>
    <mergeCell ref="N14:O14"/>
    <mergeCell ref="N15:O15"/>
    <mergeCell ref="N16:O16"/>
    <mergeCell ref="N17:O17"/>
    <mergeCell ref="N19:O19"/>
    <mergeCell ref="B12:E12"/>
    <mergeCell ref="B13:E13"/>
    <mergeCell ref="B14:E14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abSelected="1" zoomScale="120" zoomScaleNormal="120" workbookViewId="0"/>
  </sheetViews>
  <sheetFormatPr defaultRowHeight="15" x14ac:dyDescent="0.25"/>
  <cols>
    <col min="1" max="1" width="1.42578125" customWidth="1"/>
    <col min="2" max="3" width="5" customWidth="1"/>
    <col min="4" max="4" width="10.28515625" customWidth="1"/>
    <col min="5" max="5" width="67" customWidth="1"/>
    <col min="6" max="6" width="6" customWidth="1"/>
    <col min="7" max="7" width="9" customWidth="1"/>
    <col min="8" max="8" width="11.7109375" customWidth="1"/>
    <col min="9" max="9" width="17.7109375" customWidth="1"/>
    <col min="10" max="10" width="1.42578125" customWidth="1"/>
  </cols>
  <sheetData>
    <row r="1" spans="2:11" ht="21" x14ac:dyDescent="0.25">
      <c r="B1" s="24" t="s">
        <v>0</v>
      </c>
      <c r="C1" s="25"/>
      <c r="D1" s="25"/>
      <c r="E1" s="25"/>
      <c r="F1" s="25"/>
      <c r="G1" s="25"/>
      <c r="H1" s="25"/>
      <c r="I1" s="25"/>
    </row>
    <row r="2" spans="2:11" x14ac:dyDescent="0.25">
      <c r="B2" s="26" t="s">
        <v>1</v>
      </c>
      <c r="C2" s="27"/>
      <c r="D2" s="26"/>
      <c r="E2" s="26"/>
      <c r="F2" s="26"/>
      <c r="G2" s="26"/>
      <c r="H2" s="26"/>
      <c r="I2" s="26"/>
    </row>
    <row r="3" spans="2:11" x14ac:dyDescent="0.25">
      <c r="B3" s="26"/>
      <c r="C3" s="26"/>
      <c r="D3" s="28" t="s">
        <v>64</v>
      </c>
      <c r="E3" s="26"/>
      <c r="F3" s="26"/>
      <c r="G3" s="26"/>
      <c r="H3" s="26"/>
      <c r="I3" s="26"/>
    </row>
    <row r="4" spans="2:11" x14ac:dyDescent="0.25">
      <c r="B4" s="27" t="s">
        <v>2</v>
      </c>
      <c r="C4" s="27"/>
      <c r="D4" s="26"/>
      <c r="E4" s="26"/>
      <c r="F4" s="26"/>
      <c r="G4" s="26"/>
      <c r="H4" s="26"/>
      <c r="I4" s="26"/>
    </row>
    <row r="5" spans="2:11" x14ac:dyDescent="0.25">
      <c r="B5" s="26"/>
      <c r="C5" s="26"/>
      <c r="D5" s="76" t="s">
        <v>67</v>
      </c>
      <c r="E5" s="76"/>
      <c r="F5" s="76"/>
      <c r="G5" s="76"/>
      <c r="H5" s="76"/>
      <c r="I5" s="76"/>
    </row>
    <row r="6" spans="2:11" x14ac:dyDescent="0.25">
      <c r="B6" s="27" t="s">
        <v>3</v>
      </c>
      <c r="C6" s="26"/>
      <c r="D6" s="76" t="s">
        <v>69</v>
      </c>
      <c r="E6" s="76"/>
      <c r="F6" s="29"/>
      <c r="G6" s="29"/>
      <c r="H6" s="29"/>
      <c r="I6" s="29"/>
      <c r="J6" s="12"/>
      <c r="K6" s="12"/>
    </row>
    <row r="7" spans="2:11" x14ac:dyDescent="0.25">
      <c r="B7" s="27" t="s">
        <v>4</v>
      </c>
      <c r="C7" s="26"/>
      <c r="D7" s="76" t="s">
        <v>65</v>
      </c>
      <c r="E7" s="76"/>
      <c r="F7" s="29"/>
      <c r="G7" s="29"/>
      <c r="H7" s="29"/>
      <c r="I7" s="29"/>
      <c r="J7" s="12"/>
      <c r="K7" s="12"/>
    </row>
    <row r="8" spans="2:11" x14ac:dyDescent="0.25">
      <c r="B8" s="27" t="s">
        <v>5</v>
      </c>
      <c r="C8" s="26"/>
      <c r="D8" s="77"/>
      <c r="E8" s="77"/>
      <c r="F8" s="26"/>
      <c r="G8" s="26"/>
      <c r="H8" s="27" t="s">
        <v>12</v>
      </c>
      <c r="I8" s="22"/>
    </row>
    <row r="9" spans="2:11" x14ac:dyDescent="0.25">
      <c r="B9" s="30"/>
      <c r="C9" s="31"/>
      <c r="D9" s="32"/>
      <c r="E9" s="32"/>
      <c r="F9" s="31"/>
      <c r="G9" s="31"/>
      <c r="H9" s="30"/>
      <c r="I9" s="33"/>
    </row>
    <row r="10" spans="2:11" x14ac:dyDescent="0.25">
      <c r="B10" s="34" t="s">
        <v>6</v>
      </c>
      <c r="C10" s="34" t="s">
        <v>7</v>
      </c>
      <c r="D10" s="35" t="s">
        <v>8</v>
      </c>
      <c r="E10" s="35" t="s">
        <v>31</v>
      </c>
      <c r="F10" s="35" t="s">
        <v>32</v>
      </c>
      <c r="G10" s="35" t="s">
        <v>33</v>
      </c>
      <c r="H10" s="35" t="s">
        <v>34</v>
      </c>
      <c r="I10" s="35" t="s">
        <v>35</v>
      </c>
      <c r="J10" s="2"/>
    </row>
    <row r="11" spans="2:11" ht="15.75" x14ac:dyDescent="0.25">
      <c r="B11" s="36" t="s">
        <v>9</v>
      </c>
      <c r="C11" s="36"/>
      <c r="D11" s="36"/>
      <c r="E11" s="36"/>
      <c r="F11" s="25"/>
      <c r="G11" s="37"/>
      <c r="H11" s="37"/>
      <c r="I11" s="38">
        <f>I12+I30</f>
        <v>0</v>
      </c>
    </row>
    <row r="12" spans="2:11" ht="15.75" x14ac:dyDescent="0.25">
      <c r="B12" s="25"/>
      <c r="C12" s="39" t="s">
        <v>10</v>
      </c>
      <c r="D12" s="40" t="s">
        <v>13</v>
      </c>
      <c r="E12" s="40" t="s">
        <v>17</v>
      </c>
      <c r="F12" s="25"/>
      <c r="G12" s="37"/>
      <c r="H12" s="37"/>
      <c r="I12" s="41">
        <f>I14+I20+I27</f>
        <v>0</v>
      </c>
    </row>
    <row r="13" spans="2:11" ht="11.25" customHeight="1" x14ac:dyDescent="0.25">
      <c r="B13" s="25"/>
      <c r="C13" s="42"/>
      <c r="D13" s="40"/>
      <c r="E13" s="40"/>
      <c r="F13" s="25"/>
      <c r="G13" s="37"/>
      <c r="H13" s="37"/>
      <c r="I13" s="41"/>
    </row>
    <row r="14" spans="2:11" x14ac:dyDescent="0.25">
      <c r="B14" s="25"/>
      <c r="C14" s="39" t="s">
        <v>10</v>
      </c>
      <c r="D14" s="27">
        <v>9</v>
      </c>
      <c r="E14" s="27" t="s">
        <v>87</v>
      </c>
      <c r="F14" s="25"/>
      <c r="G14" s="37"/>
      <c r="H14" s="37"/>
      <c r="I14" s="43">
        <f>I15+I16+I17+I18</f>
        <v>0</v>
      </c>
    </row>
    <row r="15" spans="2:11" x14ac:dyDescent="0.25">
      <c r="B15" s="44">
        <v>1</v>
      </c>
      <c r="C15" s="44" t="s">
        <v>11</v>
      </c>
      <c r="D15" s="45">
        <v>946111118</v>
      </c>
      <c r="E15" s="45" t="s">
        <v>18</v>
      </c>
      <c r="F15" s="44" t="s">
        <v>36</v>
      </c>
      <c r="G15" s="46">
        <v>1</v>
      </c>
      <c r="H15" s="23"/>
      <c r="I15" s="47">
        <f>G15*H15</f>
        <v>0</v>
      </c>
    </row>
    <row r="16" spans="2:11" x14ac:dyDescent="0.25">
      <c r="B16" s="44">
        <v>2</v>
      </c>
      <c r="C16" s="44" t="s">
        <v>11</v>
      </c>
      <c r="D16" s="45">
        <v>946111218</v>
      </c>
      <c r="E16" s="45" t="s">
        <v>19</v>
      </c>
      <c r="F16" s="44" t="s">
        <v>36</v>
      </c>
      <c r="G16" s="46">
        <v>30</v>
      </c>
      <c r="H16" s="23"/>
      <c r="I16" s="47">
        <f t="shared" ref="I16:I18" si="0">G16*H16</f>
        <v>0</v>
      </c>
    </row>
    <row r="17" spans="2:9" x14ac:dyDescent="0.25">
      <c r="B17" s="44">
        <v>3</v>
      </c>
      <c r="C17" s="44" t="s">
        <v>11</v>
      </c>
      <c r="D17" s="45">
        <v>946111818</v>
      </c>
      <c r="E17" s="45" t="s">
        <v>20</v>
      </c>
      <c r="F17" s="44" t="s">
        <v>36</v>
      </c>
      <c r="G17" s="46">
        <v>1</v>
      </c>
      <c r="H17" s="23"/>
      <c r="I17" s="47">
        <f t="shared" si="0"/>
        <v>0</v>
      </c>
    </row>
    <row r="18" spans="2:9" x14ac:dyDescent="0.25">
      <c r="B18" s="48">
        <v>4</v>
      </c>
      <c r="C18" s="48" t="s">
        <v>11</v>
      </c>
      <c r="D18" s="45">
        <v>962081141</v>
      </c>
      <c r="E18" s="45" t="s">
        <v>21</v>
      </c>
      <c r="F18" s="44" t="s">
        <v>37</v>
      </c>
      <c r="G18" s="46">
        <v>213.75</v>
      </c>
      <c r="H18" s="23"/>
      <c r="I18" s="47">
        <f t="shared" si="0"/>
        <v>0</v>
      </c>
    </row>
    <row r="19" spans="2:9" x14ac:dyDescent="0.25">
      <c r="B19" s="25"/>
      <c r="C19" s="25"/>
      <c r="D19" s="25"/>
      <c r="E19" s="25"/>
      <c r="F19" s="25"/>
      <c r="G19" s="49"/>
      <c r="H19" s="37"/>
      <c r="I19" s="37"/>
    </row>
    <row r="20" spans="2:9" x14ac:dyDescent="0.25">
      <c r="B20" s="25"/>
      <c r="C20" s="50" t="s">
        <v>10</v>
      </c>
      <c r="D20" s="51">
        <v>997</v>
      </c>
      <c r="E20" s="51" t="s">
        <v>22</v>
      </c>
      <c r="F20" s="25"/>
      <c r="G20" s="49"/>
      <c r="H20" s="37"/>
      <c r="I20" s="43">
        <f>I21+I22+I23+I24+I25</f>
        <v>0</v>
      </c>
    </row>
    <row r="21" spans="2:9" x14ac:dyDescent="0.25">
      <c r="B21" s="48">
        <v>5</v>
      </c>
      <c r="C21" s="48" t="s">
        <v>11</v>
      </c>
      <c r="D21" s="52">
        <v>997013154</v>
      </c>
      <c r="E21" s="52" t="s">
        <v>23</v>
      </c>
      <c r="F21" s="44" t="s">
        <v>38</v>
      </c>
      <c r="G21" s="46">
        <v>17.527999999999999</v>
      </c>
      <c r="H21" s="23"/>
      <c r="I21" s="47">
        <f>G21*H21</f>
        <v>0</v>
      </c>
    </row>
    <row r="22" spans="2:9" x14ac:dyDescent="0.25">
      <c r="B22" s="48">
        <v>6</v>
      </c>
      <c r="C22" s="48" t="s">
        <v>11</v>
      </c>
      <c r="D22" s="52">
        <v>997013501</v>
      </c>
      <c r="E22" s="52" t="s">
        <v>24</v>
      </c>
      <c r="F22" s="44" t="s">
        <v>38</v>
      </c>
      <c r="G22" s="46">
        <v>17.527999999999999</v>
      </c>
      <c r="H22" s="23"/>
      <c r="I22" s="47">
        <f t="shared" ref="I22:I25" si="1">G22*H22</f>
        <v>0</v>
      </c>
    </row>
    <row r="23" spans="2:9" x14ac:dyDescent="0.25">
      <c r="B23" s="48">
        <v>7</v>
      </c>
      <c r="C23" s="48" t="s">
        <v>11</v>
      </c>
      <c r="D23" s="52">
        <v>997013509</v>
      </c>
      <c r="E23" s="52" t="s">
        <v>25</v>
      </c>
      <c r="F23" s="44" t="s">
        <v>38</v>
      </c>
      <c r="G23" s="46">
        <v>350.56</v>
      </c>
      <c r="H23" s="23"/>
      <c r="I23" s="47">
        <f t="shared" si="1"/>
        <v>0</v>
      </c>
    </row>
    <row r="24" spans="2:9" x14ac:dyDescent="0.25">
      <c r="B24" s="48">
        <v>8</v>
      </c>
      <c r="C24" s="48" t="s">
        <v>11</v>
      </c>
      <c r="D24" s="52">
        <v>997013531.10000002</v>
      </c>
      <c r="E24" s="52" t="s">
        <v>72</v>
      </c>
      <c r="F24" s="44" t="s">
        <v>39</v>
      </c>
      <c r="G24" s="46">
        <v>1</v>
      </c>
      <c r="H24" s="23"/>
      <c r="I24" s="47">
        <f t="shared" si="1"/>
        <v>0</v>
      </c>
    </row>
    <row r="25" spans="2:9" x14ac:dyDescent="0.25">
      <c r="B25" s="48">
        <v>9</v>
      </c>
      <c r="C25" s="48" t="s">
        <v>11</v>
      </c>
      <c r="D25" s="52">
        <v>997013831</v>
      </c>
      <c r="E25" s="52" t="s">
        <v>26</v>
      </c>
      <c r="F25" s="44" t="s">
        <v>38</v>
      </c>
      <c r="G25" s="46">
        <v>17.527999999999999</v>
      </c>
      <c r="H25" s="23"/>
      <c r="I25" s="47">
        <f t="shared" si="1"/>
        <v>0</v>
      </c>
    </row>
    <row r="26" spans="2:9" x14ac:dyDescent="0.25">
      <c r="B26" s="25"/>
      <c r="C26" s="25"/>
      <c r="D26" s="25"/>
      <c r="E26" s="25"/>
      <c r="F26" s="25"/>
      <c r="G26" s="49"/>
      <c r="H26" s="37"/>
      <c r="I26" s="37"/>
    </row>
    <row r="27" spans="2:9" x14ac:dyDescent="0.25">
      <c r="B27" s="25"/>
      <c r="C27" s="50" t="s">
        <v>10</v>
      </c>
      <c r="D27" s="51">
        <v>998</v>
      </c>
      <c r="E27" s="51" t="s">
        <v>27</v>
      </c>
      <c r="F27" s="25"/>
      <c r="G27" s="49"/>
      <c r="H27" s="37"/>
      <c r="I27" s="43">
        <f>I28</f>
        <v>0</v>
      </c>
    </row>
    <row r="28" spans="2:9" x14ac:dyDescent="0.25">
      <c r="B28" s="48">
        <v>10</v>
      </c>
      <c r="C28" s="48" t="s">
        <v>11</v>
      </c>
      <c r="D28" s="52">
        <v>998011003</v>
      </c>
      <c r="E28" s="52" t="s">
        <v>28</v>
      </c>
      <c r="F28" s="44" t="s">
        <v>38</v>
      </c>
      <c r="G28" s="46">
        <v>17.527999999999999</v>
      </c>
      <c r="H28" s="23"/>
      <c r="I28" s="47">
        <f>G28*H28</f>
        <v>0</v>
      </c>
    </row>
    <row r="29" spans="2:9" x14ac:dyDescent="0.25">
      <c r="B29" s="25"/>
      <c r="C29" s="25"/>
      <c r="D29" s="25"/>
      <c r="E29" s="25"/>
      <c r="F29" s="25"/>
      <c r="G29" s="49"/>
      <c r="H29" s="37"/>
      <c r="I29" s="37"/>
    </row>
    <row r="30" spans="2:9" ht="15.75" x14ac:dyDescent="0.25">
      <c r="B30" s="25"/>
      <c r="C30" s="39" t="s">
        <v>10</v>
      </c>
      <c r="D30" s="40" t="s">
        <v>14</v>
      </c>
      <c r="E30" s="40" t="s">
        <v>29</v>
      </c>
      <c r="F30" s="25"/>
      <c r="G30" s="49"/>
      <c r="H30" s="37"/>
      <c r="I30" s="41">
        <f>I32+I35+I40</f>
        <v>0</v>
      </c>
    </row>
    <row r="31" spans="2:9" ht="11.25" customHeight="1" x14ac:dyDescent="0.25">
      <c r="B31" s="25"/>
      <c r="C31" s="42"/>
      <c r="D31" s="40"/>
      <c r="E31" s="40"/>
      <c r="F31" s="25"/>
      <c r="G31" s="49"/>
      <c r="H31" s="37"/>
      <c r="I31" s="41"/>
    </row>
    <row r="32" spans="2:9" x14ac:dyDescent="0.25">
      <c r="B32" s="25"/>
      <c r="C32" s="39" t="s">
        <v>10</v>
      </c>
      <c r="D32" s="27">
        <v>740</v>
      </c>
      <c r="E32" s="27" t="s">
        <v>84</v>
      </c>
      <c r="F32" s="25"/>
      <c r="G32" s="49"/>
      <c r="H32" s="37"/>
      <c r="I32" s="43">
        <f>I33</f>
        <v>0</v>
      </c>
    </row>
    <row r="33" spans="2:9" ht="22.5" x14ac:dyDescent="0.25">
      <c r="B33" s="44">
        <v>11</v>
      </c>
      <c r="C33" s="44" t="s">
        <v>11</v>
      </c>
      <c r="D33" s="53" t="s">
        <v>85</v>
      </c>
      <c r="E33" s="54" t="s">
        <v>86</v>
      </c>
      <c r="F33" s="44" t="s">
        <v>71</v>
      </c>
      <c r="G33" s="46">
        <v>6</v>
      </c>
      <c r="H33" s="23"/>
      <c r="I33" s="47">
        <f>G33*H33</f>
        <v>0</v>
      </c>
    </row>
    <row r="34" spans="2:9" x14ac:dyDescent="0.25">
      <c r="B34" s="25"/>
      <c r="C34" s="25"/>
      <c r="D34" s="26"/>
      <c r="E34" s="26"/>
      <c r="F34" s="25"/>
      <c r="G34" s="49"/>
      <c r="H34" s="37"/>
      <c r="I34" s="37"/>
    </row>
    <row r="35" spans="2:9" x14ac:dyDescent="0.25">
      <c r="B35" s="25"/>
      <c r="C35" s="39" t="s">
        <v>10</v>
      </c>
      <c r="D35" s="27">
        <v>767</v>
      </c>
      <c r="E35" s="27" t="s">
        <v>30</v>
      </c>
      <c r="F35" s="25"/>
      <c r="G35" s="49"/>
      <c r="H35" s="37"/>
      <c r="I35" s="43">
        <f>I36+I37+I38</f>
        <v>0</v>
      </c>
    </row>
    <row r="36" spans="2:9" x14ac:dyDescent="0.25">
      <c r="B36" s="44">
        <v>12</v>
      </c>
      <c r="C36" s="44" t="s">
        <v>11</v>
      </c>
      <c r="D36" s="53" t="s">
        <v>15</v>
      </c>
      <c r="E36" s="45" t="s">
        <v>91</v>
      </c>
      <c r="F36" s="44" t="s">
        <v>37</v>
      </c>
      <c r="G36" s="46">
        <v>213.75</v>
      </c>
      <c r="H36" s="23"/>
      <c r="I36" s="47">
        <f>G36*H36</f>
        <v>0</v>
      </c>
    </row>
    <row r="37" spans="2:9" ht="24" customHeight="1" x14ac:dyDescent="0.25">
      <c r="B37" s="44">
        <v>13</v>
      </c>
      <c r="C37" s="44" t="s">
        <v>11</v>
      </c>
      <c r="D37" s="53" t="s">
        <v>16</v>
      </c>
      <c r="E37" s="54" t="s">
        <v>95</v>
      </c>
      <c r="F37" s="44" t="s">
        <v>37</v>
      </c>
      <c r="G37" s="46">
        <v>213.75</v>
      </c>
      <c r="H37" s="23"/>
      <c r="I37" s="47">
        <f>G37*H37</f>
        <v>0</v>
      </c>
    </row>
    <row r="38" spans="2:9" ht="45" customHeight="1" x14ac:dyDescent="0.25">
      <c r="B38" s="44">
        <v>14</v>
      </c>
      <c r="C38" s="44" t="s">
        <v>11</v>
      </c>
      <c r="D38" s="53" t="s">
        <v>70</v>
      </c>
      <c r="E38" s="54" t="s">
        <v>96</v>
      </c>
      <c r="F38" s="44" t="s">
        <v>71</v>
      </c>
      <c r="G38" s="46">
        <v>6</v>
      </c>
      <c r="H38" s="23"/>
      <c r="I38" s="47">
        <f>G38*H38</f>
        <v>0</v>
      </c>
    </row>
    <row r="39" spans="2:9" x14ac:dyDescent="0.25">
      <c r="B39" s="25"/>
      <c r="C39" s="25"/>
      <c r="D39" s="25"/>
      <c r="E39" s="25"/>
      <c r="F39" s="25"/>
      <c r="G39" s="25"/>
      <c r="H39" s="25"/>
      <c r="I39" s="25"/>
    </row>
    <row r="40" spans="2:9" x14ac:dyDescent="0.25">
      <c r="B40" s="25"/>
      <c r="C40" s="39" t="s">
        <v>10</v>
      </c>
      <c r="D40" s="27">
        <v>783</v>
      </c>
      <c r="E40" s="27" t="s">
        <v>73</v>
      </c>
      <c r="F40" s="25"/>
      <c r="G40" s="49"/>
      <c r="H40" s="37"/>
      <c r="I40" s="43">
        <f>SUM(I41:I47)</f>
        <v>0</v>
      </c>
    </row>
    <row r="41" spans="2:9" ht="22.5" x14ac:dyDescent="0.25">
      <c r="B41" s="44">
        <v>15</v>
      </c>
      <c r="C41" s="44" t="s">
        <v>11</v>
      </c>
      <c r="D41" s="45" t="s">
        <v>74</v>
      </c>
      <c r="E41" s="54" t="s">
        <v>75</v>
      </c>
      <c r="F41" s="44" t="s">
        <v>39</v>
      </c>
      <c r="G41" s="46">
        <v>1</v>
      </c>
      <c r="H41" s="23"/>
      <c r="I41" s="47">
        <f>G41*H41</f>
        <v>0</v>
      </c>
    </row>
    <row r="42" spans="2:9" ht="22.5" x14ac:dyDescent="0.25">
      <c r="B42" s="44">
        <v>16</v>
      </c>
      <c r="C42" s="44" t="s">
        <v>11</v>
      </c>
      <c r="D42" s="45" t="s">
        <v>76</v>
      </c>
      <c r="E42" s="54" t="s">
        <v>81</v>
      </c>
      <c r="F42" s="44" t="s">
        <v>39</v>
      </c>
      <c r="G42" s="46">
        <v>1</v>
      </c>
      <c r="H42" s="23"/>
      <c r="I42" s="47">
        <f>G42*H42</f>
        <v>0</v>
      </c>
    </row>
    <row r="43" spans="2:9" x14ac:dyDescent="0.25">
      <c r="B43" s="44">
        <v>17</v>
      </c>
      <c r="C43" s="44" t="s">
        <v>11</v>
      </c>
      <c r="D43" s="45" t="s">
        <v>90</v>
      </c>
      <c r="E43" s="54" t="s">
        <v>78</v>
      </c>
      <c r="F43" s="44" t="s">
        <v>39</v>
      </c>
      <c r="G43" s="46">
        <v>1</v>
      </c>
      <c r="H43" s="23"/>
      <c r="I43" s="47">
        <f>G43*H43</f>
        <v>0</v>
      </c>
    </row>
    <row r="44" spans="2:9" x14ac:dyDescent="0.25">
      <c r="B44" s="44">
        <v>18</v>
      </c>
      <c r="C44" s="44" t="s">
        <v>11</v>
      </c>
      <c r="D44" s="53" t="s">
        <v>82</v>
      </c>
      <c r="E44" s="54" t="s">
        <v>79</v>
      </c>
      <c r="F44" s="44" t="s">
        <v>39</v>
      </c>
      <c r="G44" s="46">
        <v>1</v>
      </c>
      <c r="H44" s="23"/>
      <c r="I44" s="47">
        <f t="shared" ref="I44:I47" si="2">G44*H44</f>
        <v>0</v>
      </c>
    </row>
    <row r="45" spans="2:9" x14ac:dyDescent="0.25">
      <c r="B45" s="44">
        <v>19</v>
      </c>
      <c r="C45" s="44" t="s">
        <v>11</v>
      </c>
      <c r="D45" s="45" t="s">
        <v>88</v>
      </c>
      <c r="E45" s="54" t="s">
        <v>77</v>
      </c>
      <c r="F45" s="44" t="s">
        <v>39</v>
      </c>
      <c r="G45" s="46">
        <v>1</v>
      </c>
      <c r="H45" s="23"/>
      <c r="I45" s="47">
        <f t="shared" si="2"/>
        <v>0</v>
      </c>
    </row>
    <row r="46" spans="2:9" ht="22.5" x14ac:dyDescent="0.25">
      <c r="B46" s="44">
        <v>20</v>
      </c>
      <c r="C46" s="44" t="s">
        <v>11</v>
      </c>
      <c r="D46" s="53" t="s">
        <v>83</v>
      </c>
      <c r="E46" s="54" t="s">
        <v>80</v>
      </c>
      <c r="F46" s="44" t="s">
        <v>39</v>
      </c>
      <c r="G46" s="46">
        <v>1</v>
      </c>
      <c r="H46" s="23"/>
      <c r="I46" s="47">
        <f t="shared" si="2"/>
        <v>0</v>
      </c>
    </row>
    <row r="47" spans="2:9" ht="22.5" x14ac:dyDescent="0.25">
      <c r="B47" s="44">
        <v>21</v>
      </c>
      <c r="C47" s="44" t="s">
        <v>11</v>
      </c>
      <c r="D47" s="45" t="s">
        <v>89</v>
      </c>
      <c r="E47" s="54" t="s">
        <v>94</v>
      </c>
      <c r="F47" s="44" t="s">
        <v>39</v>
      </c>
      <c r="G47" s="46">
        <v>1</v>
      </c>
      <c r="H47" s="23"/>
      <c r="I47" s="47">
        <f t="shared" si="2"/>
        <v>0</v>
      </c>
    </row>
    <row r="48" spans="2:9" x14ac:dyDescent="0.25">
      <c r="B48" s="25"/>
      <c r="C48" s="25"/>
      <c r="D48" s="25"/>
      <c r="E48" s="25"/>
      <c r="F48" s="25"/>
      <c r="G48" s="25"/>
      <c r="H48" s="25"/>
      <c r="I48" s="25"/>
    </row>
  </sheetData>
  <sheetProtection password="D840" sheet="1" objects="1" scenarios="1"/>
  <mergeCells count="4">
    <mergeCell ref="D5:I5"/>
    <mergeCell ref="D6:E6"/>
    <mergeCell ref="D7:E7"/>
    <mergeCell ref="D8:E8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soupisu prací</vt:lpstr>
      <vt:lpstr>Rekapitulace soupisu prací</vt:lpstr>
      <vt:lpstr>Soupis prací</vt:lpstr>
      <vt:lpstr>'Rekapitulace soupisu prací'!Oblast_tisku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Mauer Matěj</dc:creator>
  <cp:lastModifiedBy>Česenková Ivana</cp:lastModifiedBy>
  <cp:lastPrinted>2019-01-21T13:55:28Z</cp:lastPrinted>
  <dcterms:created xsi:type="dcterms:W3CDTF">2019-01-15T13:08:36Z</dcterms:created>
  <dcterms:modified xsi:type="dcterms:W3CDTF">2019-01-23T14:17:09Z</dcterms:modified>
</cp:coreProperties>
</file>